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800" windowHeight="12207" activeTab="0"/>
  </bookViews>
  <sheets>
    <sheet name="2023" sheetId="1" r:id="rId1"/>
  </sheets>
  <definedNames>
    <definedName name="_xlnm.Print_Area" localSheetId="0">'2023'!$A$1:$H$115</definedName>
    <definedName name="_xlnm.Print_Area" localSheetId="0">'2023'!$A$1:$H$115</definedName>
  </definedNames>
  <calcPr fullCalcOnLoad="1"/>
</workbook>
</file>

<file path=xl/sharedStrings.xml><?xml version="1.0" encoding="utf-8"?>
<sst xmlns="http://schemas.openxmlformats.org/spreadsheetml/2006/main" count="361" uniqueCount="221">
  <si>
    <t>Anexa nr.4</t>
  </si>
  <si>
    <t>la decizia Consiliului raional Leova</t>
  </si>
  <si>
    <t>nr.  din  decembrie 2023</t>
  </si>
  <si>
    <t xml:space="preserve">            Volumul alocațiilor repartizate din  bugetul Consiliului raional  pe anul 2024</t>
  </si>
  <si>
    <t>Denumirea programelor</t>
  </si>
  <si>
    <t>F1F3
Clasificaţia funcţională</t>
  </si>
  <si>
    <t>P1 P2 Program/ Subprogram</t>
  </si>
  <si>
    <t>P3
Activitatea</t>
  </si>
  <si>
    <t xml:space="preserve">inclusiv, provenite din </t>
  </si>
  <si>
    <t>Total Aprobat</t>
  </si>
  <si>
    <t xml:space="preserve">Resurse colectate, donaţii </t>
  </si>
  <si>
    <t>Soldul de mijloace bănești la începutul perioadei</t>
  </si>
  <si>
    <t>transferuri UAT,  proiecte externe, Fond eficienta energetică</t>
  </si>
  <si>
    <t xml:space="preserve"> </t>
  </si>
  <si>
    <t>Executivul şi serviciile de suport</t>
  </si>
  <si>
    <t>03</t>
  </si>
  <si>
    <t xml:space="preserve">Aparatul Preşedintelui raionului </t>
  </si>
  <si>
    <t>0111</t>
  </si>
  <si>
    <t>0301</t>
  </si>
  <si>
    <t>00005</t>
  </si>
  <si>
    <t>Biroul comun de informatii si servicii</t>
  </si>
  <si>
    <t>00373</t>
  </si>
  <si>
    <t>Activitati nedefinite</t>
  </si>
  <si>
    <t>99999</t>
  </si>
  <si>
    <t>Servicii de suport pentru executarea guvernării (serviciul de deservire a clădirilor CR)</t>
  </si>
  <si>
    <t>0133</t>
  </si>
  <si>
    <t>0302</t>
  </si>
  <si>
    <t>00009</t>
  </si>
  <si>
    <t>Amenajarea teritoriilor</t>
  </si>
  <si>
    <t>00329</t>
  </si>
  <si>
    <t>Servicii arhivă</t>
  </si>
  <si>
    <t>1203</t>
  </si>
  <si>
    <t>00036</t>
  </si>
  <si>
    <t>Managementul finanţelor publice</t>
  </si>
  <si>
    <t>05</t>
  </si>
  <si>
    <t>Servicii bugetar fiscale - Direcţia Finanţe</t>
  </si>
  <si>
    <t>0112</t>
  </si>
  <si>
    <t>0501</t>
  </si>
  <si>
    <t>Domenii generale de stat</t>
  </si>
  <si>
    <t>08</t>
  </si>
  <si>
    <t>Gestionarea fondurilor de rezervă şi de intervenţie</t>
  </si>
  <si>
    <t>0169</t>
  </si>
  <si>
    <t>0802</t>
  </si>
  <si>
    <t>00020</t>
  </si>
  <si>
    <t>Datoria de stat şi a autorităţilor publice locale</t>
  </si>
  <si>
    <t>17</t>
  </si>
  <si>
    <t>Datoria internă a APL</t>
  </si>
  <si>
    <t>0171</t>
  </si>
  <si>
    <t>1703</t>
  </si>
  <si>
    <t>00057</t>
  </si>
  <si>
    <t>Apărarea Naţională</t>
  </si>
  <si>
    <t>31</t>
  </si>
  <si>
    <t>Servicii de suport în domeniul apărării naţionale</t>
  </si>
  <si>
    <t>0259</t>
  </si>
  <si>
    <t>3104</t>
  </si>
  <si>
    <t>00074</t>
  </si>
  <si>
    <t>Protecția civilă și aparare împotriva incendiilor</t>
  </si>
  <si>
    <t>37</t>
  </si>
  <si>
    <t>Acțiuni de protecție civilă și intervenție în situații de urgență</t>
  </si>
  <si>
    <t>0321</t>
  </si>
  <si>
    <t>3702</t>
  </si>
  <si>
    <t>00089</t>
  </si>
  <si>
    <t>00436</t>
  </si>
  <si>
    <t>Servicii generale economice şi comerciale</t>
  </si>
  <si>
    <t>50</t>
  </si>
  <si>
    <r>
      <t>Politici şi management in domeniul macroeconomie si dezvoltare a economiei -</t>
    </r>
    <r>
      <rPr>
        <b/>
        <sz val="12"/>
        <rFont val="Times New Roman"/>
        <family val="1"/>
      </rPr>
      <t>Directia Economie, Dezv.Terit</t>
    </r>
    <r>
      <rPr>
        <sz val="12"/>
        <rFont val="Times New Roman"/>
        <family val="1"/>
      </rPr>
      <t>)</t>
    </r>
  </si>
  <si>
    <t>0419</t>
  </si>
  <si>
    <t>5001</t>
  </si>
  <si>
    <t>Alte servicii ec-ce generale, manager proiect apeduct</t>
  </si>
  <si>
    <t>5016</t>
  </si>
  <si>
    <t>00429</t>
  </si>
  <si>
    <t>Servicii economice multifuncționale</t>
  </si>
  <si>
    <t>0474</t>
  </si>
  <si>
    <t>5015</t>
  </si>
  <si>
    <t>00116</t>
  </si>
  <si>
    <t>Dezvoltarea agriculturii</t>
  </si>
  <si>
    <t>51</t>
  </si>
  <si>
    <t>Politici şi management in domeniul agriculturii   (Directia Agricultura)</t>
  </si>
  <si>
    <t>0429</t>
  </si>
  <si>
    <t>5101</t>
  </si>
  <si>
    <t>Activitati culturale Directia Agricultura</t>
  </si>
  <si>
    <t>00224</t>
  </si>
  <si>
    <t>Dezvoltarea transporturilor</t>
  </si>
  <si>
    <t>64</t>
  </si>
  <si>
    <t>Dezvoltarea drumurilor</t>
  </si>
  <si>
    <t>0451</t>
  </si>
  <si>
    <t>6402</t>
  </si>
  <si>
    <t>00395</t>
  </si>
  <si>
    <t>Dezvoltarea gospodariei de locuinte si serviciilor comunale</t>
  </si>
  <si>
    <t>75</t>
  </si>
  <si>
    <t>Apeduct, avize pentru drum</t>
  </si>
  <si>
    <t>0630</t>
  </si>
  <si>
    <t>00431</t>
  </si>
  <si>
    <t>Aprovizionarea cu apa si canalizare, contributie</t>
  </si>
  <si>
    <t>7503</t>
  </si>
  <si>
    <t>Gospodaria de exploatare a fondului de locuinte</t>
  </si>
  <si>
    <t>0669</t>
  </si>
  <si>
    <t>7508</t>
  </si>
  <si>
    <t>00331</t>
  </si>
  <si>
    <t>Ocrotirea sănătăţii</t>
  </si>
  <si>
    <t>80</t>
  </si>
  <si>
    <t xml:space="preserve">Alte servicii în domeniul ocrotirii sănățății </t>
  </si>
  <si>
    <t>0769</t>
  </si>
  <si>
    <t>8019</t>
  </si>
  <si>
    <t>00069</t>
  </si>
  <si>
    <t>Cultura, cultele şi odihna</t>
  </si>
  <si>
    <t>85</t>
  </si>
  <si>
    <r>
      <t>Politici şi management în domeniul culturii (</t>
    </r>
    <r>
      <rPr>
        <sz val="12"/>
        <rFont val="Times New Roman"/>
        <family val="1"/>
      </rPr>
      <t>Organele administrative</t>
    </r>
    <r>
      <rPr>
        <b/>
        <sz val="12"/>
        <rFont val="Times New Roman"/>
        <family val="1"/>
      </rPr>
      <t>)</t>
    </r>
  </si>
  <si>
    <t>0861</t>
  </si>
  <si>
    <t>8501</t>
  </si>
  <si>
    <t>Dezvoltarea culturii, inclusiv:</t>
  </si>
  <si>
    <t>8502</t>
  </si>
  <si>
    <t>Activităţi culturale  Admin. Presedintelui</t>
  </si>
  <si>
    <t>0820</t>
  </si>
  <si>
    <t xml:space="preserve">Activităţi culturale  </t>
  </si>
  <si>
    <t>Activităţi culturale   Biblioteca</t>
  </si>
  <si>
    <t>Editarea /achiziționarea cărții</t>
  </si>
  <si>
    <t>00225</t>
  </si>
  <si>
    <t>Servicii de  Biblioteca</t>
  </si>
  <si>
    <t>00231</t>
  </si>
  <si>
    <t>Amenajarea teritoriilor, biblioteca</t>
  </si>
  <si>
    <t>Protejarea şi punerea în valoare a patrimoniului cultural naţional, inclusiv:</t>
  </si>
  <si>
    <t>8503</t>
  </si>
  <si>
    <t>Muzee</t>
  </si>
  <si>
    <t>00232</t>
  </si>
  <si>
    <t>Muzee (Activități culturale)</t>
  </si>
  <si>
    <t>Tineret şi sport</t>
  </si>
  <si>
    <t>86</t>
  </si>
  <si>
    <t>Servicii de sport şi cultură fizică- Activități  sportive</t>
  </si>
  <si>
    <t>0812</t>
  </si>
  <si>
    <t>8602</t>
  </si>
  <si>
    <t>00230</t>
  </si>
  <si>
    <r>
      <t>Servicii de sport şi cultură fizică (</t>
    </r>
    <r>
      <rPr>
        <b/>
        <sz val="12"/>
        <rFont val="Times New Roman"/>
        <family val="1"/>
      </rPr>
      <t>Școala sportivă raională)</t>
    </r>
  </si>
  <si>
    <t>00238</t>
  </si>
  <si>
    <t>Premierea sportivilor</t>
  </si>
  <si>
    <t>Activităţi pentru tineret</t>
  </si>
  <si>
    <t>0813</t>
  </si>
  <si>
    <t>8603</t>
  </si>
  <si>
    <t>00239</t>
  </si>
  <si>
    <t>Centrul de informare şi documentare pentru tineret</t>
  </si>
  <si>
    <t>00394</t>
  </si>
  <si>
    <t>Consolidarea structurilor reprezentative ale tinerilor</t>
  </si>
  <si>
    <t>00461</t>
  </si>
  <si>
    <t>Program de granturi pentru inițiativele tinerilor</t>
  </si>
  <si>
    <t>00462</t>
  </si>
  <si>
    <t>Prestarea serviciilor pentru tineret</t>
  </si>
  <si>
    <t>00463</t>
  </si>
  <si>
    <t xml:space="preserve">Resurse colectate, donaţii, </t>
  </si>
  <si>
    <t>Soldul de mijloace bănești la începutul perioade</t>
  </si>
  <si>
    <t>Învatamint</t>
  </si>
  <si>
    <t>88</t>
  </si>
  <si>
    <t>Politici şi management în domeniul  educaţiei (Organele administrative)</t>
  </si>
  <si>
    <t>0989</t>
  </si>
  <si>
    <t>8801</t>
  </si>
  <si>
    <t>Invatamint primar</t>
  </si>
  <si>
    <t>8803</t>
  </si>
  <si>
    <t>0912</t>
  </si>
  <si>
    <t>00200</t>
  </si>
  <si>
    <t>00448</t>
  </si>
  <si>
    <t>Cadrul de sprijin</t>
  </si>
  <si>
    <t>00392</t>
  </si>
  <si>
    <t>Compensații bănești pentru personalul didactic</t>
  </si>
  <si>
    <t>00492</t>
  </si>
  <si>
    <t>Învăţămînt  gimnazial</t>
  </si>
  <si>
    <t>0921</t>
  </si>
  <si>
    <t>8804</t>
  </si>
  <si>
    <t>00201</t>
  </si>
  <si>
    <t>Serviciul de deservire a  transport gimnazial</t>
  </si>
  <si>
    <t>00389</t>
  </si>
  <si>
    <t>Componenta Consiliului raional</t>
  </si>
  <si>
    <t>00391</t>
  </si>
  <si>
    <t>Alimentarea elevilor</t>
  </si>
  <si>
    <t>Alimentarea elevilor alte surse</t>
  </si>
  <si>
    <t>Învăţămînt  gimnazial/ certificate</t>
  </si>
  <si>
    <t>Învăţămînt liceal</t>
  </si>
  <si>
    <t>0922</t>
  </si>
  <si>
    <t>8806</t>
  </si>
  <si>
    <t>Invatamint liceal</t>
  </si>
  <si>
    <t>00203</t>
  </si>
  <si>
    <t>Alimentarea elevilor transportați</t>
  </si>
  <si>
    <t>Caminul pentru licee</t>
  </si>
  <si>
    <t>00204</t>
  </si>
  <si>
    <t>Serviciul de deservire a  transportului liceal</t>
  </si>
  <si>
    <t>Servicii generale în educaţie</t>
  </si>
  <si>
    <t>8813</t>
  </si>
  <si>
    <t>Activitatea metodica</t>
  </si>
  <si>
    <t>0960</t>
  </si>
  <si>
    <t>00210</t>
  </si>
  <si>
    <t>Serviciul de Asistenţă Psihopedagogică</t>
  </si>
  <si>
    <t>00390</t>
  </si>
  <si>
    <t>Educaţia extraşcolară şi susţinerea elevilor dotaţi</t>
  </si>
  <si>
    <t>8814</t>
  </si>
  <si>
    <t>Tabara de odihnă s. Hanasanii Noi</t>
  </si>
  <si>
    <t>0950</t>
  </si>
  <si>
    <t>00211</t>
  </si>
  <si>
    <t>Tabăra de odihnă si intremare a sănătăţii copiilor adolescenţilor din s. Sarata Noua</t>
  </si>
  <si>
    <t>Şcoala de arte "Ion Aldea Teodorovici"</t>
  </si>
  <si>
    <t>00209</t>
  </si>
  <si>
    <t>Desfasurarea olimpiadelor raionale</t>
  </si>
  <si>
    <t>00380</t>
  </si>
  <si>
    <t>Curriculum</t>
  </si>
  <si>
    <t>8815</t>
  </si>
  <si>
    <t>Desfasurarea examenelor de bacalaureat</t>
  </si>
  <si>
    <t>00215</t>
  </si>
  <si>
    <t>Asigurarea calității în învățămînt</t>
  </si>
  <si>
    <t>8816</t>
  </si>
  <si>
    <t>Activitati nedefinite, alte servicii în învățămînt</t>
  </si>
  <si>
    <t>Protecţia socială</t>
  </si>
  <si>
    <t>90</t>
  </si>
  <si>
    <t>Asistenţă socială a persoanelor cu necesităţi speciale</t>
  </si>
  <si>
    <t>9010</t>
  </si>
  <si>
    <t>Protecţia socială a unor categorii de cetăţeni</t>
  </si>
  <si>
    <t>9019</t>
  </si>
  <si>
    <t>Susţinerea tinerilor specialişti</t>
  </si>
  <si>
    <t>00214</t>
  </si>
  <si>
    <t>TOTAL GENERAL:</t>
  </si>
  <si>
    <t>Secretara Consiliului raional Leova                                             Elena COPOȚ</t>
  </si>
  <si>
    <t>Contrasemnată:</t>
  </si>
  <si>
    <t>Șefa  Direcției Finanțe</t>
  </si>
  <si>
    <t>Maria DUBCEAC</t>
  </si>
  <si>
    <t xml:space="preserve">pe autorităţi bugetare  şi altor subdiviziuni subordonate Consiliului Raional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</si>
</sst>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0.0"/>
  </numFmts>
  <fonts count="50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8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5" fillId="34" borderId="16" xfId="0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/>
    </xf>
    <xf numFmtId="176" fontId="5" fillId="34" borderId="17" xfId="0" applyNumberFormat="1" applyFont="1" applyFill="1" applyBorder="1" applyAlignment="1">
      <alignment horizontal="center"/>
    </xf>
    <xf numFmtId="176" fontId="5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6" fontId="3" fillId="33" borderId="21" xfId="0" applyNumberFormat="1" applyFont="1" applyFill="1" applyBorder="1" applyAlignment="1">
      <alignment horizontal="center"/>
    </xf>
    <xf numFmtId="176" fontId="3" fillId="33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21" xfId="0" applyNumberFormat="1" applyFont="1" applyFill="1" applyBorder="1" applyAlignment="1">
      <alignment horizontal="center"/>
    </xf>
    <xf numFmtId="176" fontId="5" fillId="33" borderId="21" xfId="0" applyNumberFormat="1" applyFont="1" applyFill="1" applyBorder="1" applyAlignment="1">
      <alignment horizontal="center"/>
    </xf>
    <xf numFmtId="176" fontId="5" fillId="33" borderId="22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176" fontId="5" fillId="0" borderId="21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49" fontId="3" fillId="33" borderId="21" xfId="0" applyNumberFormat="1" applyFont="1" applyFill="1" applyBorder="1" applyAlignment="1">
      <alignment horizontal="center" wrapText="1"/>
    </xf>
    <xf numFmtId="0" fontId="3" fillId="33" borderId="27" xfId="0" applyFont="1" applyFill="1" applyBorder="1" applyAlignment="1">
      <alignment wrapText="1"/>
    </xf>
    <xf numFmtId="49" fontId="3" fillId="33" borderId="28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left" vertical="center"/>
    </xf>
    <xf numFmtId="49" fontId="5" fillId="33" borderId="2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49" fontId="8" fillId="33" borderId="24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49" fontId="5" fillId="33" borderId="21" xfId="0" applyNumberFormat="1" applyFont="1" applyFill="1" applyBorder="1" applyAlignment="1">
      <alignment horizontal="left" vertical="center" wrapText="1"/>
    </xf>
    <xf numFmtId="176" fontId="5" fillId="33" borderId="23" xfId="0" applyNumberFormat="1" applyFont="1" applyFill="1" applyBorder="1" applyAlignment="1">
      <alignment/>
    </xf>
    <xf numFmtId="177" fontId="3" fillId="33" borderId="23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left"/>
    </xf>
    <xf numFmtId="49" fontId="5" fillId="35" borderId="21" xfId="0" applyNumberFormat="1" applyFont="1" applyFill="1" applyBorder="1" applyAlignment="1">
      <alignment horizontal="left" vertical="center"/>
    </xf>
    <xf numFmtId="49" fontId="5" fillId="35" borderId="21" xfId="0" applyNumberFormat="1" applyFont="1" applyFill="1" applyBorder="1" applyAlignment="1">
      <alignment horizontal="center"/>
    </xf>
    <xf numFmtId="176" fontId="5" fillId="35" borderId="21" xfId="0" applyNumberFormat="1" applyFont="1" applyFill="1" applyBorder="1" applyAlignment="1">
      <alignment horizontal="center"/>
    </xf>
    <xf numFmtId="176" fontId="5" fillId="35" borderId="22" xfId="0" applyNumberFormat="1" applyFont="1" applyFill="1" applyBorder="1" applyAlignment="1">
      <alignment horizontal="center"/>
    </xf>
    <xf numFmtId="177" fontId="3" fillId="35" borderId="23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wrapText="1"/>
    </xf>
    <xf numFmtId="176" fontId="3" fillId="0" borderId="22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wrapText="1"/>
    </xf>
    <xf numFmtId="0" fontId="5" fillId="33" borderId="20" xfId="0" applyFont="1" applyFill="1" applyBorder="1" applyAlignment="1">
      <alignment horizontal="left" vertical="top" wrapText="1"/>
    </xf>
    <xf numFmtId="2" fontId="8" fillId="0" borderId="21" xfId="0" applyNumberFormat="1" applyFont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0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/>
    </xf>
    <xf numFmtId="49" fontId="3" fillId="33" borderId="31" xfId="0" applyNumberFormat="1" applyFont="1" applyFill="1" applyBorder="1" applyAlignment="1">
      <alignment horizontal="center"/>
    </xf>
    <xf numFmtId="176" fontId="3" fillId="0" borderId="31" xfId="0" applyNumberFormat="1" applyFont="1" applyFill="1" applyBorder="1" applyAlignment="1">
      <alignment horizontal="center"/>
    </xf>
    <xf numFmtId="176" fontId="3" fillId="33" borderId="32" xfId="0" applyNumberFormat="1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176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176" fontId="5" fillId="33" borderId="23" xfId="0" applyNumberFormat="1" applyFont="1" applyFill="1" applyBorder="1" applyAlignment="1">
      <alignment horizontal="center"/>
    </xf>
    <xf numFmtId="0" fontId="3" fillId="33" borderId="24" xfId="33" applyFont="1" applyFill="1" applyBorder="1" applyAlignment="1">
      <alignment horizontal="left" vertical="center" wrapText="1"/>
      <protection/>
    </xf>
    <xf numFmtId="49" fontId="3" fillId="0" borderId="21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/>
    </xf>
    <xf numFmtId="176" fontId="5" fillId="33" borderId="29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/>
    </xf>
    <xf numFmtId="0" fontId="3" fillId="33" borderId="27" xfId="0" applyFont="1" applyFill="1" applyBorder="1" applyAlignment="1">
      <alignment horizontal="left"/>
    </xf>
    <xf numFmtId="49" fontId="3" fillId="33" borderId="29" xfId="0" applyNumberFormat="1" applyFont="1" applyFill="1" applyBorder="1" applyAlignment="1">
      <alignment horizontal="center"/>
    </xf>
    <xf numFmtId="176" fontId="3" fillId="0" borderId="29" xfId="0" applyNumberFormat="1" applyFont="1" applyFill="1" applyBorder="1" applyAlignment="1">
      <alignment horizontal="center"/>
    </xf>
    <xf numFmtId="176" fontId="3" fillId="33" borderId="29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5" fillId="34" borderId="27" xfId="0" applyFont="1" applyFill="1" applyBorder="1" applyAlignment="1">
      <alignment horizontal="left"/>
    </xf>
    <xf numFmtId="49" fontId="5" fillId="34" borderId="29" xfId="0" applyNumberFormat="1" applyFont="1" applyFill="1" applyBorder="1" applyAlignment="1">
      <alignment horizontal="center" vertical="center" wrapText="1"/>
    </xf>
    <xf numFmtId="49" fontId="5" fillId="34" borderId="29" xfId="0" applyNumberFormat="1" applyFont="1" applyFill="1" applyBorder="1" applyAlignment="1">
      <alignment horizontal="center"/>
    </xf>
    <xf numFmtId="176" fontId="5" fillId="34" borderId="29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33" borderId="0" xfId="0" applyNumberFormat="1" applyFont="1" applyFill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177" fontId="5" fillId="33" borderId="35" xfId="0" applyNumberFormat="1" applyFont="1" applyFill="1" applyBorder="1" applyAlignment="1">
      <alignment horizontal="center"/>
    </xf>
    <xf numFmtId="177" fontId="5" fillId="33" borderId="37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view="pageBreakPreview" zoomScaleSheetLayoutView="100" workbookViewId="0" topLeftCell="A1">
      <pane ySplit="10" topLeftCell="A11" activePane="bottomLeft" state="frozen"/>
      <selection pane="topLeft" activeCell="A1" sqref="A1"/>
      <selection pane="bottomLeft" activeCell="A9" sqref="A9:A10"/>
    </sheetView>
  </sheetViews>
  <sheetFormatPr defaultColWidth="9.25390625" defaultRowHeight="12.75"/>
  <cols>
    <col min="1" max="1" width="60.25390625" style="5" customWidth="1"/>
    <col min="2" max="2" width="9.25390625" style="5" customWidth="1"/>
    <col min="3" max="3" width="12.75390625" style="5" customWidth="1"/>
    <col min="4" max="4" width="9.00390625" style="5" customWidth="1"/>
    <col min="5" max="5" width="15.25390625" style="6" customWidth="1"/>
    <col min="6" max="6" width="12.875" style="5" customWidth="1"/>
    <col min="7" max="7" width="10.625" style="5" customWidth="1"/>
    <col min="8" max="8" width="11.75390625" style="5" customWidth="1"/>
    <col min="9" max="9" width="9.375" style="0" customWidth="1"/>
    <col min="10" max="10" width="6.75390625" style="0" customWidth="1"/>
    <col min="11" max="11" width="4.25390625" style="0" customWidth="1"/>
    <col min="12" max="12" width="2.625" style="0" customWidth="1"/>
    <col min="13" max="13" width="4.875" style="0" customWidth="1"/>
    <col min="14" max="14" width="6.375" style="0" customWidth="1"/>
  </cols>
  <sheetData>
    <row r="1" ht="15">
      <c r="H1" s="7"/>
    </row>
    <row r="2" ht="15">
      <c r="H2" s="5" t="s">
        <v>0</v>
      </c>
    </row>
    <row r="3" spans="6:8" ht="15">
      <c r="F3" s="8"/>
      <c r="G3" s="8"/>
      <c r="H3" s="8" t="s">
        <v>1</v>
      </c>
    </row>
    <row r="4" spans="6:8" ht="15">
      <c r="F4" s="8"/>
      <c r="G4" s="8"/>
      <c r="H4" s="8" t="s">
        <v>2</v>
      </c>
    </row>
    <row r="5" spans="6:8" ht="15">
      <c r="F5" s="8"/>
      <c r="G5" s="8"/>
      <c r="H5" s="8"/>
    </row>
    <row r="6" spans="1:8" ht="15">
      <c r="A6" s="9"/>
      <c r="B6" s="10" t="s">
        <v>3</v>
      </c>
      <c r="C6" s="10"/>
      <c r="D6" s="11"/>
      <c r="E6" s="10"/>
      <c r="F6" s="11"/>
      <c r="G6" s="11"/>
      <c r="H6" s="11"/>
    </row>
    <row r="7" spans="1:11" ht="17.25" customHeight="1">
      <c r="A7" s="12"/>
      <c r="B7" s="10" t="s">
        <v>220</v>
      </c>
      <c r="C7" s="13"/>
      <c r="D7" s="11"/>
      <c r="E7" s="10"/>
      <c r="F7" s="11"/>
      <c r="G7" s="11"/>
      <c r="H7" s="11"/>
      <c r="J7" s="91"/>
      <c r="K7" s="91"/>
    </row>
    <row r="8" spans="1:8" ht="15">
      <c r="A8" s="14"/>
      <c r="B8" s="14"/>
      <c r="C8" s="14"/>
      <c r="D8" s="14"/>
      <c r="F8" s="14"/>
      <c r="G8" s="14"/>
      <c r="H8" s="14"/>
    </row>
    <row r="9" spans="1:8" ht="21.75" customHeight="1">
      <c r="A9" s="142" t="s">
        <v>4</v>
      </c>
      <c r="B9" s="144" t="s">
        <v>5</v>
      </c>
      <c r="C9" s="146" t="s">
        <v>6</v>
      </c>
      <c r="D9" s="144" t="s">
        <v>7</v>
      </c>
      <c r="E9" s="15"/>
      <c r="F9" s="137" t="s">
        <v>8</v>
      </c>
      <c r="G9" s="138"/>
      <c r="H9" s="139"/>
    </row>
    <row r="10" spans="1:14" ht="78" customHeight="1">
      <c r="A10" s="143"/>
      <c r="B10" s="145"/>
      <c r="C10" s="147"/>
      <c r="D10" s="145"/>
      <c r="E10" s="16" t="s">
        <v>9</v>
      </c>
      <c r="F10" s="17" t="s">
        <v>10</v>
      </c>
      <c r="G10" s="18" t="s">
        <v>11</v>
      </c>
      <c r="H10" s="19" t="s">
        <v>12</v>
      </c>
      <c r="N10" t="s">
        <v>13</v>
      </c>
    </row>
    <row r="11" spans="1:9" s="1" customFormat="1" ht="21" customHeight="1">
      <c r="A11" s="20" t="s">
        <v>14</v>
      </c>
      <c r="B11" s="21"/>
      <c r="C11" s="22" t="s">
        <v>15</v>
      </c>
      <c r="D11" s="23"/>
      <c r="E11" s="24">
        <f>E12+E13+E14+E15+E17+E16</f>
        <v>6815.9</v>
      </c>
      <c r="F11" s="24">
        <f>F12+F13+F14+F15+F17</f>
        <v>310.59999999999997</v>
      </c>
      <c r="G11" s="25"/>
      <c r="H11" s="26"/>
      <c r="I11" s="92"/>
    </row>
    <row r="12" spans="1:9" s="1" customFormat="1" ht="19.5">
      <c r="A12" s="27" t="s">
        <v>16</v>
      </c>
      <c r="B12" s="28" t="s">
        <v>17</v>
      </c>
      <c r="C12" s="29" t="s">
        <v>18</v>
      </c>
      <c r="D12" s="29" t="s">
        <v>19</v>
      </c>
      <c r="E12" s="30">
        <v>3979.7</v>
      </c>
      <c r="F12" s="31">
        <v>2.2</v>
      </c>
      <c r="G12" s="31"/>
      <c r="H12" s="32"/>
      <c r="I12" s="93"/>
    </row>
    <row r="13" spans="1:9" s="1" customFormat="1" ht="19.5">
      <c r="A13" s="33" t="s">
        <v>20</v>
      </c>
      <c r="B13" s="28" t="s">
        <v>17</v>
      </c>
      <c r="C13" s="29" t="s">
        <v>18</v>
      </c>
      <c r="D13" s="29" t="s">
        <v>21</v>
      </c>
      <c r="E13" s="30">
        <v>1</v>
      </c>
      <c r="F13" s="31"/>
      <c r="G13" s="31"/>
      <c r="H13" s="32"/>
      <c r="I13" s="93"/>
    </row>
    <row r="14" spans="1:9" s="1" customFormat="1" ht="15" customHeight="1">
      <c r="A14" s="34" t="s">
        <v>22</v>
      </c>
      <c r="B14" s="28" t="s">
        <v>17</v>
      </c>
      <c r="C14" s="29" t="s">
        <v>18</v>
      </c>
      <c r="D14" s="29" t="s">
        <v>23</v>
      </c>
      <c r="E14" s="30">
        <v>461</v>
      </c>
      <c r="F14" s="31"/>
      <c r="G14" s="31"/>
      <c r="H14" s="32"/>
      <c r="I14" s="93"/>
    </row>
    <row r="15" spans="1:9" s="1" customFormat="1" ht="31.5" customHeight="1">
      <c r="A15" s="35" t="s">
        <v>24</v>
      </c>
      <c r="B15" s="28" t="s">
        <v>25</v>
      </c>
      <c r="C15" s="29" t="s">
        <v>26</v>
      </c>
      <c r="D15" s="29" t="s">
        <v>27</v>
      </c>
      <c r="E15" s="30">
        <v>2336.2</v>
      </c>
      <c r="F15" s="31">
        <v>290.4</v>
      </c>
      <c r="G15" s="31"/>
      <c r="H15" s="32"/>
      <c r="I15" s="93"/>
    </row>
    <row r="16" spans="1:9" s="1" customFormat="1" ht="18" customHeight="1">
      <c r="A16" s="34" t="s">
        <v>28</v>
      </c>
      <c r="B16" s="28" t="s">
        <v>25</v>
      </c>
      <c r="C16" s="29" t="s">
        <v>26</v>
      </c>
      <c r="D16" s="29" t="s">
        <v>29</v>
      </c>
      <c r="E16" s="30">
        <v>20</v>
      </c>
      <c r="F16" s="31"/>
      <c r="G16" s="31"/>
      <c r="H16" s="32"/>
      <c r="I16" s="93"/>
    </row>
    <row r="17" spans="1:9" s="1" customFormat="1" ht="19.5" customHeight="1">
      <c r="A17" s="34" t="s">
        <v>30</v>
      </c>
      <c r="B17" s="28" t="s">
        <v>25</v>
      </c>
      <c r="C17" s="29" t="s">
        <v>31</v>
      </c>
      <c r="D17" s="29" t="s">
        <v>32</v>
      </c>
      <c r="E17" s="30">
        <v>18</v>
      </c>
      <c r="F17" s="31">
        <v>18</v>
      </c>
      <c r="G17" s="31"/>
      <c r="H17" s="32"/>
      <c r="I17" s="93"/>
    </row>
    <row r="18" spans="1:8" s="1" customFormat="1" ht="19.5" customHeight="1">
      <c r="A18" s="36" t="s">
        <v>33</v>
      </c>
      <c r="B18" s="37"/>
      <c r="C18" s="38" t="s">
        <v>34</v>
      </c>
      <c r="D18" s="29"/>
      <c r="E18" s="39">
        <f>E19</f>
        <v>1808.1</v>
      </c>
      <c r="F18" s="40"/>
      <c r="G18" s="40"/>
      <c r="H18" s="32"/>
    </row>
    <row r="19" spans="1:8" s="1" customFormat="1" ht="20.25" customHeight="1">
      <c r="A19" s="41" t="s">
        <v>35</v>
      </c>
      <c r="B19" s="29" t="s">
        <v>36</v>
      </c>
      <c r="C19" s="29" t="s">
        <v>37</v>
      </c>
      <c r="D19" s="29" t="s">
        <v>19</v>
      </c>
      <c r="E19" s="30">
        <v>1808.1</v>
      </c>
      <c r="F19" s="31"/>
      <c r="G19" s="31"/>
      <c r="H19" s="32"/>
    </row>
    <row r="20" spans="1:8" s="1" customFormat="1" ht="19.5" customHeight="1">
      <c r="A20" s="42" t="s">
        <v>38</v>
      </c>
      <c r="B20" s="38"/>
      <c r="C20" s="38" t="s">
        <v>39</v>
      </c>
      <c r="D20" s="29"/>
      <c r="E20" s="39">
        <f>SUM(E21)</f>
        <v>1000</v>
      </c>
      <c r="F20" s="40"/>
      <c r="G20" s="40"/>
      <c r="H20" s="32"/>
    </row>
    <row r="21" spans="1:8" s="1" customFormat="1" ht="19.5" customHeight="1">
      <c r="A21" s="41" t="s">
        <v>40</v>
      </c>
      <c r="B21" s="29" t="s">
        <v>41</v>
      </c>
      <c r="C21" s="29" t="s">
        <v>42</v>
      </c>
      <c r="D21" s="29" t="s">
        <v>43</v>
      </c>
      <c r="E21" s="30">
        <v>1000</v>
      </c>
      <c r="F21" s="31"/>
      <c r="G21" s="31"/>
      <c r="H21" s="32"/>
    </row>
    <row r="22" spans="1:9" s="1" customFormat="1" ht="17.25" customHeight="1">
      <c r="A22" s="42" t="s">
        <v>44</v>
      </c>
      <c r="B22" s="29"/>
      <c r="C22" s="38" t="s">
        <v>45</v>
      </c>
      <c r="D22" s="29"/>
      <c r="E22" s="43">
        <f>E23</f>
        <v>55</v>
      </c>
      <c r="F22" s="44"/>
      <c r="G22" s="44">
        <f>G23</f>
        <v>0</v>
      </c>
      <c r="H22" s="32"/>
      <c r="I22" s="92"/>
    </row>
    <row r="23" spans="1:8" s="1" customFormat="1" ht="17.25" customHeight="1">
      <c r="A23" s="41" t="s">
        <v>46</v>
      </c>
      <c r="B23" s="29" t="s">
        <v>47</v>
      </c>
      <c r="C23" s="29" t="s">
        <v>48</v>
      </c>
      <c r="D23" s="29" t="s">
        <v>49</v>
      </c>
      <c r="E23" s="30">
        <v>55</v>
      </c>
      <c r="F23" s="45"/>
      <c r="G23" s="45"/>
      <c r="H23" s="32"/>
    </row>
    <row r="24" spans="1:8" s="1" customFormat="1" ht="18.75" customHeight="1">
      <c r="A24" s="42" t="s">
        <v>50</v>
      </c>
      <c r="B24" s="38"/>
      <c r="C24" s="38" t="s">
        <v>51</v>
      </c>
      <c r="D24" s="29"/>
      <c r="E24" s="39">
        <f>SUM(E25)</f>
        <v>66.6</v>
      </c>
      <c r="F24" s="40"/>
      <c r="G24" s="40"/>
      <c r="H24" s="32"/>
    </row>
    <row r="25" spans="1:8" s="1" customFormat="1" ht="17.25" customHeight="1">
      <c r="A25" s="46" t="s">
        <v>52</v>
      </c>
      <c r="B25" s="29" t="s">
        <v>53</v>
      </c>
      <c r="C25" s="29" t="s">
        <v>54</v>
      </c>
      <c r="D25" s="29" t="s">
        <v>55</v>
      </c>
      <c r="E25" s="30">
        <v>66.6</v>
      </c>
      <c r="F25" s="31"/>
      <c r="G25" s="31"/>
      <c r="H25" s="32"/>
    </row>
    <row r="26" spans="1:8" s="1" customFormat="1" ht="18.75" customHeight="1">
      <c r="A26" s="47" t="s">
        <v>56</v>
      </c>
      <c r="B26" s="29"/>
      <c r="C26" s="38" t="s">
        <v>57</v>
      </c>
      <c r="D26" s="29"/>
      <c r="E26" s="39">
        <f>E27+E28</f>
        <v>13</v>
      </c>
      <c r="F26" s="31"/>
      <c r="G26" s="31"/>
      <c r="H26" s="32"/>
    </row>
    <row r="27" spans="1:8" s="1" customFormat="1" ht="25.5" customHeight="1">
      <c r="A27" s="48" t="s">
        <v>58</v>
      </c>
      <c r="B27" s="29" t="s">
        <v>59</v>
      </c>
      <c r="C27" s="29" t="s">
        <v>60</v>
      </c>
      <c r="D27" s="29" t="s">
        <v>61</v>
      </c>
      <c r="E27" s="30">
        <v>13</v>
      </c>
      <c r="F27" s="31"/>
      <c r="G27" s="31"/>
      <c r="H27" s="32"/>
    </row>
    <row r="28" spans="1:8" s="1" customFormat="1" ht="21" customHeight="1">
      <c r="A28" s="48" t="s">
        <v>58</v>
      </c>
      <c r="B28" s="29" t="s">
        <v>59</v>
      </c>
      <c r="C28" s="29" t="s">
        <v>60</v>
      </c>
      <c r="D28" s="29" t="s">
        <v>62</v>
      </c>
      <c r="E28" s="30">
        <v>0</v>
      </c>
      <c r="F28" s="31"/>
      <c r="G28" s="31"/>
      <c r="H28" s="32"/>
    </row>
    <row r="29" spans="1:8" s="2" customFormat="1" ht="18.75" customHeight="1">
      <c r="A29" s="36" t="s">
        <v>63</v>
      </c>
      <c r="B29" s="37"/>
      <c r="C29" s="38" t="s">
        <v>64</v>
      </c>
      <c r="D29" s="38"/>
      <c r="E29" s="39">
        <f>E30+E32+E31</f>
        <v>1319.2</v>
      </c>
      <c r="F29" s="39">
        <f>F30+F32</f>
        <v>0</v>
      </c>
      <c r="G29" s="39"/>
      <c r="H29" s="49"/>
    </row>
    <row r="30" spans="1:8" s="2" customFormat="1" ht="35.25" customHeight="1">
      <c r="A30" s="50" t="s">
        <v>65</v>
      </c>
      <c r="B30" s="51" t="s">
        <v>66</v>
      </c>
      <c r="C30" s="29" t="s">
        <v>67</v>
      </c>
      <c r="D30" s="29" t="s">
        <v>19</v>
      </c>
      <c r="E30" s="30">
        <v>1007</v>
      </c>
      <c r="F30" s="31"/>
      <c r="G30" s="31"/>
      <c r="H30" s="49"/>
    </row>
    <row r="31" spans="1:8" s="2" customFormat="1" ht="18" customHeight="1">
      <c r="A31" s="52" t="s">
        <v>68</v>
      </c>
      <c r="B31" s="51" t="s">
        <v>66</v>
      </c>
      <c r="C31" s="53" t="s">
        <v>69</v>
      </c>
      <c r="D31" s="29" t="s">
        <v>70</v>
      </c>
      <c r="E31" s="30">
        <v>262.2</v>
      </c>
      <c r="F31" s="31"/>
      <c r="G31" s="31"/>
      <c r="H31" s="49"/>
    </row>
    <row r="32" spans="1:8" s="1" customFormat="1" ht="17.25" customHeight="1">
      <c r="A32" s="34" t="s">
        <v>71</v>
      </c>
      <c r="B32" s="54" t="s">
        <v>72</v>
      </c>
      <c r="C32" s="53" t="s">
        <v>73</v>
      </c>
      <c r="D32" s="29" t="s">
        <v>74</v>
      </c>
      <c r="E32" s="55">
        <v>50</v>
      </c>
      <c r="F32" s="31"/>
      <c r="G32" s="31"/>
      <c r="H32" s="32"/>
    </row>
    <row r="33" spans="1:8" s="1" customFormat="1" ht="15">
      <c r="A33" s="42" t="s">
        <v>75</v>
      </c>
      <c r="B33" s="56"/>
      <c r="C33" s="57" t="s">
        <v>76</v>
      </c>
      <c r="D33" s="29"/>
      <c r="E33" s="39">
        <f>SUM(E34+E35)</f>
        <v>934.6</v>
      </c>
      <c r="F33" s="40"/>
      <c r="G33" s="40"/>
      <c r="H33" s="32"/>
    </row>
    <row r="34" spans="1:8" s="1" customFormat="1" ht="28.5" customHeight="1">
      <c r="A34" s="50" t="s">
        <v>77</v>
      </c>
      <c r="B34" s="51" t="s">
        <v>78</v>
      </c>
      <c r="C34" s="29" t="s">
        <v>79</v>
      </c>
      <c r="D34" s="29" t="s">
        <v>19</v>
      </c>
      <c r="E34" s="30">
        <v>844.6</v>
      </c>
      <c r="F34" s="31"/>
      <c r="G34" s="31"/>
      <c r="H34" s="32"/>
    </row>
    <row r="35" spans="1:8" s="1" customFormat="1" ht="21" customHeight="1">
      <c r="A35" s="52" t="s">
        <v>80</v>
      </c>
      <c r="B35" s="51" t="s">
        <v>78</v>
      </c>
      <c r="C35" s="29" t="s">
        <v>79</v>
      </c>
      <c r="D35" s="29" t="s">
        <v>81</v>
      </c>
      <c r="E35" s="30">
        <v>90</v>
      </c>
      <c r="F35" s="31"/>
      <c r="G35" s="31"/>
      <c r="H35" s="32"/>
    </row>
    <row r="36" spans="1:8" s="1" customFormat="1" ht="15">
      <c r="A36" s="58" t="s">
        <v>82</v>
      </c>
      <c r="B36" s="59"/>
      <c r="C36" s="38" t="s">
        <v>83</v>
      </c>
      <c r="D36" s="29"/>
      <c r="E36" s="39">
        <f>SUM(E37)</f>
        <v>10426.2</v>
      </c>
      <c r="F36" s="40"/>
      <c r="G36" s="40"/>
      <c r="H36" s="32"/>
    </row>
    <row r="37" spans="1:8" s="1" customFormat="1" ht="15">
      <c r="A37" s="50" t="s">
        <v>84</v>
      </c>
      <c r="B37" s="60" t="s">
        <v>85</v>
      </c>
      <c r="C37" s="29" t="s">
        <v>86</v>
      </c>
      <c r="D37" s="29" t="s">
        <v>87</v>
      </c>
      <c r="E37" s="30">
        <v>10426.2</v>
      </c>
      <c r="F37" s="31"/>
      <c r="G37" s="31"/>
      <c r="H37" s="32"/>
    </row>
    <row r="38" spans="1:8" s="1" customFormat="1" ht="30" customHeight="1">
      <c r="A38" s="61" t="s">
        <v>88</v>
      </c>
      <c r="B38" s="59"/>
      <c r="C38" s="38" t="s">
        <v>89</v>
      </c>
      <c r="D38" s="38"/>
      <c r="E38" s="39">
        <f>E40+E41+E39</f>
        <v>4207.1</v>
      </c>
      <c r="F38" s="40">
        <f>F40+F41</f>
        <v>1161</v>
      </c>
      <c r="G38" s="40">
        <f>G40+G41</f>
        <v>0</v>
      </c>
      <c r="H38" s="49"/>
    </row>
    <row r="39" spans="1:8" s="1" customFormat="1" ht="18" customHeight="1">
      <c r="A39" s="62" t="s">
        <v>90</v>
      </c>
      <c r="B39" s="63" t="s">
        <v>91</v>
      </c>
      <c r="C39" s="63">
        <v>7503</v>
      </c>
      <c r="D39" s="63" t="s">
        <v>92</v>
      </c>
      <c r="E39" s="64">
        <v>3034.4</v>
      </c>
      <c r="F39" s="64"/>
      <c r="G39" s="40"/>
      <c r="H39" s="49"/>
    </row>
    <row r="40" spans="1:8" s="1" customFormat="1" ht="18" customHeight="1">
      <c r="A40" s="33" t="s">
        <v>93</v>
      </c>
      <c r="B40" s="51" t="s">
        <v>91</v>
      </c>
      <c r="C40" s="29" t="s">
        <v>94</v>
      </c>
      <c r="D40" s="29" t="s">
        <v>62</v>
      </c>
      <c r="E40" s="30">
        <v>0</v>
      </c>
      <c r="F40" s="31"/>
      <c r="G40" s="31"/>
      <c r="H40" s="49"/>
    </row>
    <row r="41" spans="1:8" s="1" customFormat="1" ht="20.25" customHeight="1">
      <c r="A41" s="65" t="s">
        <v>95</v>
      </c>
      <c r="B41" s="51" t="s">
        <v>96</v>
      </c>
      <c r="C41" s="29" t="s">
        <v>97</v>
      </c>
      <c r="D41" s="29" t="s">
        <v>98</v>
      </c>
      <c r="E41" s="30">
        <v>1172.7</v>
      </c>
      <c r="F41" s="31">
        <v>1161</v>
      </c>
      <c r="G41" s="31"/>
      <c r="H41" s="49"/>
    </row>
    <row r="42" spans="1:8" s="1" customFormat="1" ht="15">
      <c r="A42" s="36" t="s">
        <v>99</v>
      </c>
      <c r="B42" s="66"/>
      <c r="C42" s="38" t="s">
        <v>100</v>
      </c>
      <c r="D42" s="38"/>
      <c r="E42" s="39">
        <f>E43</f>
        <v>500</v>
      </c>
      <c r="F42" s="39"/>
      <c r="G42" s="39"/>
      <c r="H42" s="67">
        <f>H43</f>
        <v>0</v>
      </c>
    </row>
    <row r="43" spans="1:8" s="1" customFormat="1" ht="18" customHeight="1">
      <c r="A43" s="34" t="s">
        <v>101</v>
      </c>
      <c r="B43" s="60" t="s">
        <v>102</v>
      </c>
      <c r="C43" s="29" t="s">
        <v>103</v>
      </c>
      <c r="D43" s="29" t="s">
        <v>104</v>
      </c>
      <c r="E43" s="30">
        <v>500</v>
      </c>
      <c r="F43" s="31"/>
      <c r="G43" s="31"/>
      <c r="H43" s="68"/>
    </row>
    <row r="44" spans="1:8" s="1" customFormat="1" ht="15">
      <c r="A44" s="69" t="s">
        <v>105</v>
      </c>
      <c r="B44" s="70"/>
      <c r="C44" s="71" t="s">
        <v>106</v>
      </c>
      <c r="D44" s="71"/>
      <c r="E44" s="72">
        <f>SUM(E45+E46+E53+E56)</f>
        <v>5829.1</v>
      </c>
      <c r="F44" s="73">
        <f>SUM(F45+F46+F53+F56)</f>
        <v>2.3</v>
      </c>
      <c r="G44" s="73"/>
      <c r="H44" s="74"/>
    </row>
    <row r="45" spans="1:8" s="1" customFormat="1" ht="30.75">
      <c r="A45" s="75" t="s">
        <v>107</v>
      </c>
      <c r="B45" s="29" t="s">
        <v>108</v>
      </c>
      <c r="C45" s="29" t="s">
        <v>109</v>
      </c>
      <c r="D45" s="29" t="s">
        <v>19</v>
      </c>
      <c r="E45" s="30">
        <v>925.1</v>
      </c>
      <c r="F45" s="40"/>
      <c r="G45" s="40"/>
      <c r="H45" s="68"/>
    </row>
    <row r="46" spans="1:8" s="1" customFormat="1" ht="15">
      <c r="A46" s="42" t="s">
        <v>110</v>
      </c>
      <c r="B46" s="76"/>
      <c r="C46" s="38" t="s">
        <v>111</v>
      </c>
      <c r="D46" s="38"/>
      <c r="E46" s="39">
        <f>SUM(E47:E52)</f>
        <v>1525.8999999999999</v>
      </c>
      <c r="F46" s="39">
        <f>SUM(F47:F52)</f>
        <v>0.8</v>
      </c>
      <c r="G46" s="39">
        <f>SUM(G47:G52)</f>
        <v>0</v>
      </c>
      <c r="H46" s="68"/>
    </row>
    <row r="47" spans="1:8" s="1" customFormat="1" ht="15">
      <c r="A47" s="77" t="s">
        <v>112</v>
      </c>
      <c r="B47" s="29" t="s">
        <v>113</v>
      </c>
      <c r="C47" s="29" t="s">
        <v>111</v>
      </c>
      <c r="D47" s="29" t="s">
        <v>81</v>
      </c>
      <c r="E47" s="30">
        <v>85.1</v>
      </c>
      <c r="F47" s="78">
        <v>0.1</v>
      </c>
      <c r="G47" s="31"/>
      <c r="H47" s="32"/>
    </row>
    <row r="48" spans="1:8" s="1" customFormat="1" ht="15">
      <c r="A48" s="79" t="s">
        <v>114</v>
      </c>
      <c r="B48" s="29" t="s">
        <v>113</v>
      </c>
      <c r="C48" s="29" t="s">
        <v>111</v>
      </c>
      <c r="D48" s="29" t="s">
        <v>81</v>
      </c>
      <c r="E48" s="30">
        <v>101.1</v>
      </c>
      <c r="F48" s="78">
        <v>0.1</v>
      </c>
      <c r="G48" s="31"/>
      <c r="H48" s="32"/>
    </row>
    <row r="49" spans="1:8" s="1" customFormat="1" ht="15">
      <c r="A49" s="77" t="s">
        <v>115</v>
      </c>
      <c r="B49" s="29" t="s">
        <v>113</v>
      </c>
      <c r="C49" s="29" t="s">
        <v>111</v>
      </c>
      <c r="D49" s="29" t="s">
        <v>81</v>
      </c>
      <c r="E49" s="30">
        <v>10</v>
      </c>
      <c r="F49" s="78"/>
      <c r="G49" s="31"/>
      <c r="H49" s="32"/>
    </row>
    <row r="50" spans="1:8" s="1" customFormat="1" ht="15">
      <c r="A50" s="41" t="s">
        <v>116</v>
      </c>
      <c r="B50" s="29" t="s">
        <v>113</v>
      </c>
      <c r="C50" s="29" t="s">
        <v>111</v>
      </c>
      <c r="D50" s="29" t="s">
        <v>117</v>
      </c>
      <c r="E50" s="30">
        <v>50</v>
      </c>
      <c r="F50" s="78"/>
      <c r="G50" s="31"/>
      <c r="H50" s="32"/>
    </row>
    <row r="51" spans="1:8" s="1" customFormat="1" ht="15">
      <c r="A51" s="41" t="s">
        <v>118</v>
      </c>
      <c r="B51" s="29" t="s">
        <v>113</v>
      </c>
      <c r="C51" s="29" t="s">
        <v>111</v>
      </c>
      <c r="D51" s="29" t="s">
        <v>119</v>
      </c>
      <c r="E51" s="30">
        <v>1278.1</v>
      </c>
      <c r="F51" s="78">
        <v>0.6</v>
      </c>
      <c r="G51" s="31"/>
      <c r="H51" s="32"/>
    </row>
    <row r="52" spans="1:8" s="1" customFormat="1" ht="15">
      <c r="A52" s="41" t="s">
        <v>120</v>
      </c>
      <c r="B52" s="29" t="s">
        <v>113</v>
      </c>
      <c r="C52" s="29" t="s">
        <v>111</v>
      </c>
      <c r="D52" s="29" t="s">
        <v>29</v>
      </c>
      <c r="E52" s="30">
        <v>1.6</v>
      </c>
      <c r="F52" s="78"/>
      <c r="G52" s="31"/>
      <c r="H52" s="32"/>
    </row>
    <row r="53" spans="1:8" s="1" customFormat="1" ht="30.75" customHeight="1">
      <c r="A53" s="80" t="s">
        <v>121</v>
      </c>
      <c r="B53" s="38"/>
      <c r="C53" s="38" t="s">
        <v>122</v>
      </c>
      <c r="D53" s="29"/>
      <c r="E53" s="39">
        <f>E54+E55</f>
        <v>376.09999999999997</v>
      </c>
      <c r="F53" s="43">
        <f>SUM(F54)</f>
        <v>0.2</v>
      </c>
      <c r="G53" s="39"/>
      <c r="H53" s="32"/>
    </row>
    <row r="54" spans="1:8" s="1" customFormat="1" ht="15">
      <c r="A54" s="27" t="s">
        <v>123</v>
      </c>
      <c r="B54" s="29" t="s">
        <v>113</v>
      </c>
      <c r="C54" s="29" t="s">
        <v>122</v>
      </c>
      <c r="D54" s="29" t="s">
        <v>124</v>
      </c>
      <c r="E54" s="30">
        <v>371.7</v>
      </c>
      <c r="F54" s="78">
        <v>0.2</v>
      </c>
      <c r="G54" s="31"/>
      <c r="H54" s="32"/>
    </row>
    <row r="55" spans="1:8" s="1" customFormat="1" ht="15">
      <c r="A55" s="27" t="s">
        <v>125</v>
      </c>
      <c r="B55" s="81" t="s">
        <v>113</v>
      </c>
      <c r="C55" s="81" t="s">
        <v>122</v>
      </c>
      <c r="D55" s="63" t="s">
        <v>81</v>
      </c>
      <c r="E55" s="64">
        <v>4.4</v>
      </c>
      <c r="F55" s="82"/>
      <c r="G55" s="31"/>
      <c r="H55" s="32"/>
    </row>
    <row r="56" spans="1:8" s="1" customFormat="1" ht="15">
      <c r="A56" s="42" t="s">
        <v>126</v>
      </c>
      <c r="B56" s="38"/>
      <c r="C56" s="38" t="s">
        <v>127</v>
      </c>
      <c r="D56" s="29"/>
      <c r="E56" s="39">
        <f>SUM(E57:E64)</f>
        <v>3002</v>
      </c>
      <c r="F56" s="83">
        <f>SUM(F57+F58+F60+F61)</f>
        <v>1.3</v>
      </c>
      <c r="G56" s="40"/>
      <c r="H56" s="67"/>
    </row>
    <row r="57" spans="1:8" s="1" customFormat="1" ht="15">
      <c r="A57" s="41" t="s">
        <v>128</v>
      </c>
      <c r="B57" s="29" t="s">
        <v>129</v>
      </c>
      <c r="C57" s="29" t="s">
        <v>130</v>
      </c>
      <c r="D57" s="29" t="s">
        <v>131</v>
      </c>
      <c r="E57" s="30">
        <v>70.1</v>
      </c>
      <c r="F57" s="78">
        <v>0.1</v>
      </c>
      <c r="G57" s="31"/>
      <c r="H57" s="84"/>
    </row>
    <row r="58" spans="1:8" s="1" customFormat="1" ht="15">
      <c r="A58" s="41" t="s">
        <v>132</v>
      </c>
      <c r="B58" s="29" t="s">
        <v>129</v>
      </c>
      <c r="C58" s="29" t="s">
        <v>130</v>
      </c>
      <c r="D58" s="29" t="s">
        <v>133</v>
      </c>
      <c r="E58" s="30">
        <v>2769.3</v>
      </c>
      <c r="F58" s="78">
        <v>0.1</v>
      </c>
      <c r="G58" s="31"/>
      <c r="H58" s="84"/>
    </row>
    <row r="59" spans="1:8" s="1" customFormat="1" ht="15">
      <c r="A59" s="41" t="s">
        <v>134</v>
      </c>
      <c r="B59" s="29" t="s">
        <v>129</v>
      </c>
      <c r="C59" s="29" t="s">
        <v>130</v>
      </c>
      <c r="D59" s="29" t="s">
        <v>23</v>
      </c>
      <c r="E59" s="30"/>
      <c r="F59" s="78"/>
      <c r="G59" s="31"/>
      <c r="H59" s="84"/>
    </row>
    <row r="60" spans="1:8" s="1" customFormat="1" ht="15">
      <c r="A60" s="41" t="s">
        <v>135</v>
      </c>
      <c r="B60" s="29" t="s">
        <v>136</v>
      </c>
      <c r="C60" s="29" t="s">
        <v>137</v>
      </c>
      <c r="D60" s="29" t="s">
        <v>138</v>
      </c>
      <c r="E60" s="30">
        <v>6</v>
      </c>
      <c r="F60" s="78"/>
      <c r="G60" s="31"/>
      <c r="H60" s="32"/>
    </row>
    <row r="61" spans="1:8" s="1" customFormat="1" ht="15">
      <c r="A61" s="41" t="s">
        <v>139</v>
      </c>
      <c r="B61" s="29" t="s">
        <v>136</v>
      </c>
      <c r="C61" s="29" t="s">
        <v>137</v>
      </c>
      <c r="D61" s="29" t="s">
        <v>140</v>
      </c>
      <c r="E61" s="55">
        <v>156.6</v>
      </c>
      <c r="F61" s="78">
        <v>1.1</v>
      </c>
      <c r="G61" s="31"/>
      <c r="H61" s="32"/>
    </row>
    <row r="62" spans="1:8" s="1" customFormat="1" ht="15">
      <c r="A62" s="85" t="s">
        <v>141</v>
      </c>
      <c r="B62" s="29" t="s">
        <v>136</v>
      </c>
      <c r="C62" s="29" t="s">
        <v>137</v>
      </c>
      <c r="D62" s="29" t="s">
        <v>142</v>
      </c>
      <c r="E62" s="55"/>
      <c r="F62" s="78"/>
      <c r="G62" s="31"/>
      <c r="H62" s="32"/>
    </row>
    <row r="63" spans="1:8" s="1" customFormat="1" ht="15">
      <c r="A63" s="85" t="s">
        <v>143</v>
      </c>
      <c r="B63" s="29" t="s">
        <v>136</v>
      </c>
      <c r="C63" s="29" t="s">
        <v>137</v>
      </c>
      <c r="D63" s="29" t="s">
        <v>144</v>
      </c>
      <c r="E63" s="55"/>
      <c r="F63" s="31"/>
      <c r="G63" s="31"/>
      <c r="H63" s="32"/>
    </row>
    <row r="64" spans="1:8" s="1" customFormat="1" ht="15">
      <c r="A64" s="86" t="s">
        <v>145</v>
      </c>
      <c r="B64" s="87" t="s">
        <v>136</v>
      </c>
      <c r="C64" s="87" t="s">
        <v>137</v>
      </c>
      <c r="D64" s="87" t="s">
        <v>146</v>
      </c>
      <c r="E64" s="88"/>
      <c r="F64" s="89"/>
      <c r="G64" s="89"/>
      <c r="H64" s="90"/>
    </row>
    <row r="65" spans="1:8" s="1" customFormat="1" ht="15">
      <c r="A65" s="142" t="s">
        <v>4</v>
      </c>
      <c r="B65" s="135" t="s">
        <v>5</v>
      </c>
      <c r="C65" s="148" t="s">
        <v>6</v>
      </c>
      <c r="D65" s="135" t="s">
        <v>7</v>
      </c>
      <c r="E65" s="15"/>
      <c r="F65" s="137" t="s">
        <v>8</v>
      </c>
      <c r="G65" s="138"/>
      <c r="H65" s="139"/>
    </row>
    <row r="66" spans="1:8" s="1" customFormat="1" ht="115.5" customHeight="1">
      <c r="A66" s="143"/>
      <c r="B66" s="136"/>
      <c r="C66" s="143"/>
      <c r="D66" s="136"/>
      <c r="E66" s="16" t="s">
        <v>9</v>
      </c>
      <c r="F66" s="94" t="s">
        <v>147</v>
      </c>
      <c r="G66" s="95" t="s">
        <v>148</v>
      </c>
      <c r="H66" s="96" t="s">
        <v>12</v>
      </c>
    </row>
    <row r="67" spans="1:8" s="1" customFormat="1" ht="15">
      <c r="A67" s="69" t="s">
        <v>149</v>
      </c>
      <c r="B67" s="71"/>
      <c r="C67" s="71" t="s">
        <v>150</v>
      </c>
      <c r="D67" s="71"/>
      <c r="E67" s="72">
        <f>SUM(E69+E74+E83+E92+E95+E101+E68+E103)</f>
        <v>123887.6</v>
      </c>
      <c r="F67" s="72">
        <f>SUM(F69+F74+F83+F92+F95+F101+F68+F103)</f>
        <v>2681.3999999999996</v>
      </c>
      <c r="G67" s="72">
        <f>SUM(G69+G74+G83+G92+G95+G101+G68+G103)</f>
        <v>0</v>
      </c>
      <c r="H67" s="72">
        <f>SUM(H69+H74+H83+H92+H95+H101+H68+H103)</f>
        <v>0</v>
      </c>
    </row>
    <row r="68" spans="1:8" s="1" customFormat="1" ht="30.75">
      <c r="A68" s="85" t="s">
        <v>151</v>
      </c>
      <c r="B68" s="29" t="s">
        <v>152</v>
      </c>
      <c r="C68" s="29" t="s">
        <v>153</v>
      </c>
      <c r="D68" s="29" t="s">
        <v>19</v>
      </c>
      <c r="E68" s="30">
        <v>2613</v>
      </c>
      <c r="F68" s="31">
        <v>10</v>
      </c>
      <c r="G68" s="31"/>
      <c r="H68" s="32"/>
    </row>
    <row r="69" spans="1:8" s="1" customFormat="1" ht="15">
      <c r="A69" s="42" t="s">
        <v>154</v>
      </c>
      <c r="B69" s="29"/>
      <c r="C69" s="38" t="s">
        <v>155</v>
      </c>
      <c r="D69" s="29"/>
      <c r="E69" s="39">
        <f>SUM(E70:E73)</f>
        <v>1318.2</v>
      </c>
      <c r="F69" s="39">
        <f>SUM(F70:F73)</f>
        <v>80.1</v>
      </c>
      <c r="G69" s="39">
        <f>SUM(G70:G73)</f>
        <v>0</v>
      </c>
      <c r="H69" s="97">
        <f>SUM(H70:H73)</f>
        <v>0</v>
      </c>
    </row>
    <row r="70" spans="1:8" s="1" customFormat="1" ht="15">
      <c r="A70" s="41" t="s">
        <v>154</v>
      </c>
      <c r="B70" s="29" t="s">
        <v>156</v>
      </c>
      <c r="C70" s="29" t="s">
        <v>155</v>
      </c>
      <c r="D70" s="29" t="s">
        <v>157</v>
      </c>
      <c r="E70" s="30">
        <v>1106</v>
      </c>
      <c r="F70" s="31">
        <v>80.1</v>
      </c>
      <c r="G70" s="31"/>
      <c r="H70" s="32"/>
    </row>
    <row r="71" spans="1:8" s="1" customFormat="1" ht="15">
      <c r="A71" s="41" t="s">
        <v>154</v>
      </c>
      <c r="B71" s="29" t="s">
        <v>156</v>
      </c>
      <c r="C71" s="29" t="s">
        <v>155</v>
      </c>
      <c r="D71" s="29" t="s">
        <v>158</v>
      </c>
      <c r="E71" s="30">
        <v>158.8</v>
      </c>
      <c r="F71" s="40"/>
      <c r="G71" s="31"/>
      <c r="H71" s="32"/>
    </row>
    <row r="72" spans="1:8" s="1" customFormat="1" ht="15">
      <c r="A72" s="41" t="s">
        <v>159</v>
      </c>
      <c r="B72" s="29" t="s">
        <v>156</v>
      </c>
      <c r="C72" s="29" t="s">
        <v>155</v>
      </c>
      <c r="D72" s="29" t="s">
        <v>160</v>
      </c>
      <c r="E72" s="30">
        <v>33.4</v>
      </c>
      <c r="F72" s="40"/>
      <c r="G72" s="31"/>
      <c r="H72" s="32"/>
    </row>
    <row r="73" spans="1:8" s="1" customFormat="1" ht="15">
      <c r="A73" s="98" t="s">
        <v>161</v>
      </c>
      <c r="B73" s="29" t="s">
        <v>156</v>
      </c>
      <c r="C73" s="29" t="s">
        <v>155</v>
      </c>
      <c r="D73" s="29" t="s">
        <v>162</v>
      </c>
      <c r="E73" s="30">
        <v>20</v>
      </c>
      <c r="F73" s="40"/>
      <c r="G73" s="40"/>
      <c r="H73" s="32"/>
    </row>
    <row r="74" spans="1:8" s="1" customFormat="1" ht="15">
      <c r="A74" s="42" t="s">
        <v>163</v>
      </c>
      <c r="B74" s="38" t="s">
        <v>164</v>
      </c>
      <c r="C74" s="38" t="s">
        <v>165</v>
      </c>
      <c r="D74" s="29"/>
      <c r="E74" s="40">
        <f>SUM(E75:E82)</f>
        <v>66649.1</v>
      </c>
      <c r="F74" s="40">
        <f>SUM(F75:F82)</f>
        <v>547.3</v>
      </c>
      <c r="G74" s="40">
        <f>SUM(G75:G82)</f>
        <v>0</v>
      </c>
      <c r="H74" s="97">
        <f>SUM(H75:H80)</f>
        <v>0</v>
      </c>
    </row>
    <row r="75" spans="1:8" s="1" customFormat="1" ht="17.25" customHeight="1">
      <c r="A75" s="41" t="s">
        <v>163</v>
      </c>
      <c r="B75" s="29" t="s">
        <v>164</v>
      </c>
      <c r="C75" s="29" t="s">
        <v>165</v>
      </c>
      <c r="D75" s="29" t="s">
        <v>166</v>
      </c>
      <c r="E75" s="30">
        <v>48377.8</v>
      </c>
      <c r="F75" s="31">
        <v>347.3</v>
      </c>
      <c r="G75" s="31"/>
      <c r="H75" s="68"/>
    </row>
    <row r="76" spans="1:8" s="1" customFormat="1" ht="15">
      <c r="A76" s="41" t="s">
        <v>167</v>
      </c>
      <c r="B76" s="29" t="s">
        <v>164</v>
      </c>
      <c r="C76" s="29" t="s">
        <v>165</v>
      </c>
      <c r="D76" s="29" t="s">
        <v>168</v>
      </c>
      <c r="E76" s="30">
        <v>2853.3</v>
      </c>
      <c r="F76" s="31">
        <v>200</v>
      </c>
      <c r="G76" s="31"/>
      <c r="H76" s="32"/>
    </row>
    <row r="77" spans="1:8" s="1" customFormat="1" ht="15">
      <c r="A77" s="41" t="s">
        <v>169</v>
      </c>
      <c r="B77" s="29" t="s">
        <v>164</v>
      </c>
      <c r="C77" s="29" t="s">
        <v>165</v>
      </c>
      <c r="D77" s="29" t="s">
        <v>170</v>
      </c>
      <c r="E77" s="30">
        <v>9443.1</v>
      </c>
      <c r="F77" s="31"/>
      <c r="G77" s="31"/>
      <c r="H77" s="32"/>
    </row>
    <row r="78" spans="1:8" s="1" customFormat="1" ht="15">
      <c r="A78" s="41" t="s">
        <v>159</v>
      </c>
      <c r="B78" s="29" t="s">
        <v>164</v>
      </c>
      <c r="C78" s="29" t="s">
        <v>165</v>
      </c>
      <c r="D78" s="29" t="s">
        <v>160</v>
      </c>
      <c r="E78" s="30">
        <v>1354.4</v>
      </c>
      <c r="F78" s="31"/>
      <c r="G78" s="31"/>
      <c r="H78" s="32"/>
    </row>
    <row r="79" spans="1:8" s="1" customFormat="1" ht="15">
      <c r="A79" s="41" t="s">
        <v>171</v>
      </c>
      <c r="B79" s="29" t="s">
        <v>164</v>
      </c>
      <c r="C79" s="29" t="s">
        <v>165</v>
      </c>
      <c r="D79" s="29" t="s">
        <v>158</v>
      </c>
      <c r="E79" s="30">
        <v>3490</v>
      </c>
      <c r="F79" s="31"/>
      <c r="G79" s="31"/>
      <c r="H79" s="32"/>
    </row>
    <row r="80" spans="1:8" s="1" customFormat="1" ht="15">
      <c r="A80" s="41" t="s">
        <v>172</v>
      </c>
      <c r="B80" s="29" t="s">
        <v>164</v>
      </c>
      <c r="C80" s="29" t="s">
        <v>165</v>
      </c>
      <c r="D80" s="99" t="s">
        <v>23</v>
      </c>
      <c r="E80" s="30">
        <v>302.5</v>
      </c>
      <c r="F80" s="31"/>
      <c r="G80" s="31"/>
      <c r="H80" s="100"/>
    </row>
    <row r="81" spans="1:8" s="1" customFormat="1" ht="15">
      <c r="A81" s="101" t="s">
        <v>173</v>
      </c>
      <c r="B81" s="99" t="s">
        <v>164</v>
      </c>
      <c r="C81" s="99" t="s">
        <v>165</v>
      </c>
      <c r="D81" s="99" t="s">
        <v>23</v>
      </c>
      <c r="E81" s="55"/>
      <c r="F81" s="78"/>
      <c r="G81" s="78"/>
      <c r="H81" s="100"/>
    </row>
    <row r="82" spans="1:8" s="1" customFormat="1" ht="15">
      <c r="A82" s="98" t="s">
        <v>161</v>
      </c>
      <c r="B82" s="29" t="s">
        <v>164</v>
      </c>
      <c r="C82" s="29" t="s">
        <v>165</v>
      </c>
      <c r="D82" s="29" t="s">
        <v>162</v>
      </c>
      <c r="E82" s="30">
        <v>828</v>
      </c>
      <c r="F82" s="31"/>
      <c r="G82" s="31"/>
      <c r="H82" s="32"/>
    </row>
    <row r="83" spans="1:8" s="1" customFormat="1" ht="15">
      <c r="A83" s="42" t="s">
        <v>174</v>
      </c>
      <c r="B83" s="38" t="s">
        <v>175</v>
      </c>
      <c r="C83" s="38" t="s">
        <v>176</v>
      </c>
      <c r="D83" s="29"/>
      <c r="E83" s="39">
        <f>SUM(E84:E91)</f>
        <v>44996.50000000001</v>
      </c>
      <c r="F83" s="39">
        <f>SUM(F84:F90)</f>
        <v>1031.3</v>
      </c>
      <c r="G83" s="39">
        <f>SUM(G84:G90)</f>
        <v>0</v>
      </c>
      <c r="H83" s="97">
        <f>SUM(H84:H90)</f>
        <v>0</v>
      </c>
    </row>
    <row r="84" spans="1:8" s="1" customFormat="1" ht="15">
      <c r="A84" s="41" t="s">
        <v>177</v>
      </c>
      <c r="B84" s="29" t="s">
        <v>175</v>
      </c>
      <c r="C84" s="29" t="s">
        <v>176</v>
      </c>
      <c r="D84" s="29" t="s">
        <v>178</v>
      </c>
      <c r="E84" s="30">
        <v>39359.6</v>
      </c>
      <c r="F84" s="31">
        <v>859.7</v>
      </c>
      <c r="G84" s="31"/>
      <c r="H84" s="68"/>
    </row>
    <row r="85" spans="1:8" s="1" customFormat="1" ht="15">
      <c r="A85" s="41" t="s">
        <v>172</v>
      </c>
      <c r="B85" s="29" t="s">
        <v>175</v>
      </c>
      <c r="C85" s="29" t="s">
        <v>176</v>
      </c>
      <c r="D85" s="29" t="s">
        <v>178</v>
      </c>
      <c r="E85" s="30"/>
      <c r="F85" s="31"/>
      <c r="G85" s="31"/>
      <c r="H85" s="68"/>
    </row>
    <row r="86" spans="1:8" s="1" customFormat="1" ht="15">
      <c r="A86" s="101" t="s">
        <v>179</v>
      </c>
      <c r="B86" s="99" t="s">
        <v>175</v>
      </c>
      <c r="C86" s="99" t="s">
        <v>176</v>
      </c>
      <c r="D86" s="99" t="s">
        <v>23</v>
      </c>
      <c r="E86" s="55">
        <v>76.4</v>
      </c>
      <c r="F86" s="78"/>
      <c r="G86" s="78"/>
      <c r="H86" s="68"/>
    </row>
    <row r="87" spans="1:8" s="1" customFormat="1" ht="15">
      <c r="A87" s="41" t="s">
        <v>180</v>
      </c>
      <c r="B87" s="29" t="s">
        <v>175</v>
      </c>
      <c r="C87" s="29" t="s">
        <v>176</v>
      </c>
      <c r="D87" s="29" t="s">
        <v>181</v>
      </c>
      <c r="E87" s="30">
        <v>837.3</v>
      </c>
      <c r="F87" s="31">
        <v>171.6</v>
      </c>
      <c r="G87" s="31"/>
      <c r="H87" s="32"/>
    </row>
    <row r="88" spans="1:8" s="1" customFormat="1" ht="15">
      <c r="A88" s="41" t="s">
        <v>182</v>
      </c>
      <c r="B88" s="29" t="s">
        <v>175</v>
      </c>
      <c r="C88" s="29" t="s">
        <v>176</v>
      </c>
      <c r="D88" s="29" t="s">
        <v>168</v>
      </c>
      <c r="E88" s="30">
        <v>759.4</v>
      </c>
      <c r="F88" s="31"/>
      <c r="G88" s="31"/>
      <c r="H88" s="32"/>
    </row>
    <row r="89" spans="1:8" s="1" customFormat="1" ht="15">
      <c r="A89" s="41" t="s">
        <v>159</v>
      </c>
      <c r="B89" s="29" t="s">
        <v>175</v>
      </c>
      <c r="C89" s="29" t="s">
        <v>176</v>
      </c>
      <c r="D89" s="29" t="s">
        <v>160</v>
      </c>
      <c r="E89" s="30">
        <v>702.4</v>
      </c>
      <c r="F89" s="31"/>
      <c r="G89" s="31"/>
      <c r="H89" s="32"/>
    </row>
    <row r="90" spans="1:8" s="1" customFormat="1" ht="15">
      <c r="A90" s="41" t="s">
        <v>171</v>
      </c>
      <c r="B90" s="29" t="s">
        <v>175</v>
      </c>
      <c r="C90" s="29" t="s">
        <v>176</v>
      </c>
      <c r="D90" s="29" t="s">
        <v>158</v>
      </c>
      <c r="E90" s="30">
        <v>2717.4</v>
      </c>
      <c r="F90" s="31"/>
      <c r="G90" s="31"/>
      <c r="H90" s="32"/>
    </row>
    <row r="91" spans="1:8" s="1" customFormat="1" ht="15">
      <c r="A91" s="98" t="s">
        <v>161</v>
      </c>
      <c r="B91" s="29" t="s">
        <v>175</v>
      </c>
      <c r="C91" s="29" t="s">
        <v>176</v>
      </c>
      <c r="D91" s="29" t="s">
        <v>162</v>
      </c>
      <c r="E91" s="30">
        <v>544</v>
      </c>
      <c r="F91" s="31"/>
      <c r="G91" s="31"/>
      <c r="H91" s="32"/>
    </row>
    <row r="92" spans="1:8" s="1" customFormat="1" ht="15">
      <c r="A92" s="42" t="s">
        <v>183</v>
      </c>
      <c r="B92" s="59"/>
      <c r="C92" s="38" t="s">
        <v>184</v>
      </c>
      <c r="D92" s="38"/>
      <c r="E92" s="39">
        <f>E94+E93</f>
        <v>1295.1999999999998</v>
      </c>
      <c r="F92" s="43">
        <f>F94+F93</f>
        <v>0.2</v>
      </c>
      <c r="G92" s="43"/>
      <c r="H92" s="32"/>
    </row>
    <row r="93" spans="1:8" s="1" customFormat="1" ht="15">
      <c r="A93" s="34" t="s">
        <v>185</v>
      </c>
      <c r="B93" s="60" t="s">
        <v>186</v>
      </c>
      <c r="C93" s="29" t="s">
        <v>184</v>
      </c>
      <c r="D93" s="29" t="s">
        <v>187</v>
      </c>
      <c r="E93" s="30">
        <v>60.1</v>
      </c>
      <c r="F93" s="78">
        <v>0.1</v>
      </c>
      <c r="G93" s="78"/>
      <c r="H93" s="32"/>
    </row>
    <row r="94" spans="1:8" s="1" customFormat="1" ht="15">
      <c r="A94" s="41" t="s">
        <v>188</v>
      </c>
      <c r="B94" s="60" t="s">
        <v>186</v>
      </c>
      <c r="C94" s="29" t="s">
        <v>184</v>
      </c>
      <c r="D94" s="29" t="s">
        <v>189</v>
      </c>
      <c r="E94" s="30">
        <v>1235.1</v>
      </c>
      <c r="F94" s="31">
        <v>0.1</v>
      </c>
      <c r="G94" s="31"/>
      <c r="H94" s="32"/>
    </row>
    <row r="95" spans="1:8" s="3" customFormat="1" ht="15">
      <c r="A95" s="102" t="s">
        <v>190</v>
      </c>
      <c r="B95" s="103"/>
      <c r="C95" s="104" t="s">
        <v>191</v>
      </c>
      <c r="D95" s="99"/>
      <c r="E95" s="43">
        <f>SUM(E96:E100)</f>
        <v>6838.9</v>
      </c>
      <c r="F95" s="43">
        <f>SUM(F96:F100)</f>
        <v>1012.5</v>
      </c>
      <c r="G95" s="43">
        <f>SUM(G96:G100)</f>
        <v>0</v>
      </c>
      <c r="H95" s="105">
        <f>SUM(H96:H100)</f>
        <v>0</v>
      </c>
    </row>
    <row r="96" spans="1:8" s="1" customFormat="1" ht="15">
      <c r="A96" s="41" t="s">
        <v>192</v>
      </c>
      <c r="B96" s="60" t="s">
        <v>193</v>
      </c>
      <c r="C96" s="29" t="s">
        <v>191</v>
      </c>
      <c r="D96" s="29" t="s">
        <v>194</v>
      </c>
      <c r="E96" s="55"/>
      <c r="F96" s="31"/>
      <c r="G96" s="31"/>
      <c r="H96" s="32"/>
    </row>
    <row r="97" spans="1:8" s="1" customFormat="1" ht="31.5" customHeight="1">
      <c r="A97" s="106" t="s">
        <v>195</v>
      </c>
      <c r="B97" s="60" t="s">
        <v>193</v>
      </c>
      <c r="C97" s="29" t="s">
        <v>191</v>
      </c>
      <c r="D97" s="29" t="s">
        <v>194</v>
      </c>
      <c r="E97" s="55">
        <v>1995.5</v>
      </c>
      <c r="F97" s="31">
        <v>370.1</v>
      </c>
      <c r="G97" s="31"/>
      <c r="H97" s="32"/>
    </row>
    <row r="98" spans="1:8" s="1" customFormat="1" ht="17.25" customHeight="1">
      <c r="A98" s="41" t="s">
        <v>196</v>
      </c>
      <c r="B98" s="60" t="s">
        <v>193</v>
      </c>
      <c r="C98" s="29" t="s">
        <v>191</v>
      </c>
      <c r="D98" s="99" t="s">
        <v>197</v>
      </c>
      <c r="E98" s="55">
        <v>4723.9</v>
      </c>
      <c r="F98" s="31">
        <v>642.4</v>
      </c>
      <c r="G98" s="31"/>
      <c r="H98" s="32"/>
    </row>
    <row r="99" spans="1:8" s="1" customFormat="1" ht="18.75" customHeight="1">
      <c r="A99" s="98" t="s">
        <v>161</v>
      </c>
      <c r="B99" s="60" t="s">
        <v>193</v>
      </c>
      <c r="C99" s="29" t="s">
        <v>191</v>
      </c>
      <c r="D99" s="99" t="s">
        <v>162</v>
      </c>
      <c r="E99" s="55">
        <v>64</v>
      </c>
      <c r="F99" s="31"/>
      <c r="G99" s="31"/>
      <c r="H99" s="32"/>
    </row>
    <row r="100" spans="1:8" s="1" customFormat="1" ht="15">
      <c r="A100" s="41" t="s">
        <v>198</v>
      </c>
      <c r="B100" s="60" t="s">
        <v>193</v>
      </c>
      <c r="C100" s="29" t="s">
        <v>191</v>
      </c>
      <c r="D100" s="99" t="s">
        <v>199</v>
      </c>
      <c r="E100" s="55">
        <v>55.5</v>
      </c>
      <c r="F100" s="31"/>
      <c r="G100" s="31"/>
      <c r="H100" s="32"/>
    </row>
    <row r="101" spans="1:8" s="1" customFormat="1" ht="15">
      <c r="A101" s="42" t="s">
        <v>200</v>
      </c>
      <c r="B101" s="59"/>
      <c r="C101" s="38" t="s">
        <v>201</v>
      </c>
      <c r="D101" s="38"/>
      <c r="E101" s="43">
        <f>E102</f>
        <v>96.7</v>
      </c>
      <c r="F101" s="43">
        <f>F102</f>
        <v>0</v>
      </c>
      <c r="G101" s="43"/>
      <c r="H101" s="32"/>
    </row>
    <row r="102" spans="1:8" s="1" customFormat="1" ht="15">
      <c r="A102" s="107" t="s">
        <v>202</v>
      </c>
      <c r="B102" s="60" t="s">
        <v>193</v>
      </c>
      <c r="C102" s="29" t="s">
        <v>201</v>
      </c>
      <c r="D102" s="29" t="s">
        <v>203</v>
      </c>
      <c r="E102" s="55">
        <v>96.7</v>
      </c>
      <c r="F102" s="30"/>
      <c r="G102" s="30"/>
      <c r="H102" s="32"/>
    </row>
    <row r="103" spans="1:8" s="1" customFormat="1" ht="15">
      <c r="A103" s="108" t="s">
        <v>204</v>
      </c>
      <c r="B103" s="109"/>
      <c r="C103" s="110" t="s">
        <v>205</v>
      </c>
      <c r="D103" s="110"/>
      <c r="E103" s="43">
        <f>E104</f>
        <v>80</v>
      </c>
      <c r="F103" s="43">
        <f>F104</f>
        <v>0</v>
      </c>
      <c r="G103" s="111"/>
      <c r="H103" s="112"/>
    </row>
    <row r="104" spans="1:8" s="1" customFormat="1" ht="15">
      <c r="A104" s="113" t="s">
        <v>206</v>
      </c>
      <c r="B104" s="54" t="s">
        <v>152</v>
      </c>
      <c r="C104" s="114" t="s">
        <v>205</v>
      </c>
      <c r="D104" s="114" t="s">
        <v>23</v>
      </c>
      <c r="E104" s="115">
        <v>80</v>
      </c>
      <c r="F104" s="116"/>
      <c r="G104" s="116"/>
      <c r="H104" s="117"/>
    </row>
    <row r="105" spans="1:8" s="1" customFormat="1" ht="15.75" customHeight="1">
      <c r="A105" s="118" t="s">
        <v>207</v>
      </c>
      <c r="B105" s="119"/>
      <c r="C105" s="120" t="s">
        <v>208</v>
      </c>
      <c r="D105" s="120"/>
      <c r="E105" s="121">
        <f>E106+E108</f>
        <v>961.6</v>
      </c>
      <c r="F105" s="121">
        <f>F106+F108</f>
        <v>0</v>
      </c>
      <c r="G105" s="121">
        <f>G106+G108</f>
        <v>0</v>
      </c>
      <c r="H105" s="121">
        <f>H106+H108</f>
        <v>0</v>
      </c>
    </row>
    <row r="106" spans="1:14" s="4" customFormat="1" ht="19.5" customHeight="1">
      <c r="A106" s="36" t="s">
        <v>209</v>
      </c>
      <c r="B106" s="122">
        <v>1012</v>
      </c>
      <c r="C106" s="38" t="s">
        <v>210</v>
      </c>
      <c r="D106" s="38"/>
      <c r="E106" s="43">
        <f>SUM(E107:E107)</f>
        <v>0</v>
      </c>
      <c r="F106" s="43">
        <f>SUM(F107:F107)</f>
        <v>0</v>
      </c>
      <c r="G106" s="43">
        <f>SUM(G107:G107)</f>
        <v>0</v>
      </c>
      <c r="H106" s="43">
        <f>SUM(H107:H107)</f>
        <v>0</v>
      </c>
      <c r="I106" s="134"/>
      <c r="J106" s="134"/>
      <c r="K106" s="134"/>
      <c r="L106" s="134"/>
      <c r="M106" s="134"/>
      <c r="N106" s="134"/>
    </row>
    <row r="107" spans="1:8" s="1" customFormat="1" ht="18" customHeight="1">
      <c r="A107" s="85"/>
      <c r="B107" s="123"/>
      <c r="C107" s="29"/>
      <c r="D107" s="29"/>
      <c r="E107" s="55"/>
      <c r="F107" s="31"/>
      <c r="G107" s="31"/>
      <c r="H107" s="100"/>
    </row>
    <row r="108" spans="1:8" s="1" customFormat="1" ht="15">
      <c r="A108" s="102" t="s">
        <v>211</v>
      </c>
      <c r="B108" s="124"/>
      <c r="C108" s="38" t="s">
        <v>212</v>
      </c>
      <c r="D108" s="38"/>
      <c r="E108" s="125">
        <f>E109</f>
        <v>961.6</v>
      </c>
      <c r="F108" s="43">
        <f>F109</f>
        <v>0</v>
      </c>
      <c r="G108" s="43"/>
      <c r="H108" s="105"/>
    </row>
    <row r="109" spans="1:8" s="1" customFormat="1" ht="18" customHeight="1">
      <c r="A109" s="126" t="s">
        <v>213</v>
      </c>
      <c r="B109" s="127">
        <v>1099</v>
      </c>
      <c r="C109" s="29" t="s">
        <v>212</v>
      </c>
      <c r="D109" s="29" t="s">
        <v>214</v>
      </c>
      <c r="E109" s="30">
        <v>961.6</v>
      </c>
      <c r="F109" s="31"/>
      <c r="G109" s="31"/>
      <c r="H109" s="100"/>
    </row>
    <row r="110" spans="1:8" s="1" customFormat="1" ht="15">
      <c r="A110" s="140" t="s">
        <v>215</v>
      </c>
      <c r="B110" s="141"/>
      <c r="C110" s="141"/>
      <c r="D110" s="141"/>
      <c r="E110" s="128">
        <f>SUM(E11+E18+E20+E22+E24+E26+E29+E33+E36+E38+E42+E44+E67+E105)</f>
        <v>157824.00000000003</v>
      </c>
      <c r="F110" s="128">
        <f>SUM(F11+F18+F20+F22+F24+F29+F33+F36+F42+F44+F67+F105+F38)</f>
        <v>4155.299999999999</v>
      </c>
      <c r="G110" s="128">
        <f>SUM(G11+G18+G20+G22+G24+G29+G33+G36+G42+G44+G67+G105+G38)</f>
        <v>0</v>
      </c>
      <c r="H110" s="129">
        <f>SUM(H11+H18+H20+H22+H24+H26+H29+H33+H36+H38+H42+H45+H46+H53+H56+H67+H105+H37)</f>
        <v>0</v>
      </c>
    </row>
    <row r="112" spans="1:8" ht="15">
      <c r="A112" s="130" t="s">
        <v>216</v>
      </c>
      <c r="B112" s="130"/>
      <c r="C112" s="130"/>
      <c r="D112" s="130"/>
      <c r="E112" s="131"/>
      <c r="F112" s="130"/>
      <c r="G112" s="130"/>
      <c r="H112" s="132"/>
    </row>
    <row r="113" spans="1:8" ht="15">
      <c r="A113" s="130"/>
      <c r="B113" s="130"/>
      <c r="C113" s="130"/>
      <c r="D113" s="130"/>
      <c r="E113" s="131"/>
      <c r="F113" s="130"/>
      <c r="G113" s="130"/>
      <c r="H113" s="132"/>
    </row>
    <row r="114" spans="1:8" ht="15">
      <c r="A114" s="132" t="s">
        <v>217</v>
      </c>
      <c r="B114" s="132"/>
      <c r="C114" s="132"/>
      <c r="D114" s="132"/>
      <c r="E114" s="133"/>
      <c r="F114" s="132"/>
      <c r="G114" s="132"/>
      <c r="H114" s="132"/>
    </row>
    <row r="115" spans="1:8" ht="15">
      <c r="A115" s="132" t="s">
        <v>218</v>
      </c>
      <c r="B115" s="132" t="s">
        <v>219</v>
      </c>
      <c r="C115" s="132"/>
      <c r="D115" s="132"/>
      <c r="E115" s="133"/>
      <c r="F115" s="132"/>
      <c r="G115" s="132"/>
      <c r="H115" s="132"/>
    </row>
    <row r="116" spans="1:8" ht="15">
      <c r="A116" s="132"/>
      <c r="E116" s="133"/>
      <c r="F116" s="132"/>
      <c r="G116" s="132"/>
      <c r="H116" s="132"/>
    </row>
  </sheetData>
  <sheetProtection/>
  <mergeCells count="11">
    <mergeCell ref="D9:D10"/>
    <mergeCell ref="D65:D66"/>
    <mergeCell ref="F9:H9"/>
    <mergeCell ref="F65:H65"/>
    <mergeCell ref="A110:D110"/>
    <mergeCell ref="A9:A10"/>
    <mergeCell ref="A65:A66"/>
    <mergeCell ref="B9:B10"/>
    <mergeCell ref="B65:B66"/>
    <mergeCell ref="C9:C10"/>
    <mergeCell ref="C65:C66"/>
  </mergeCells>
  <printOptions/>
  <pageMargins left="0.9444444444444444" right="0.2362204724409449" top="0.35433070866141736" bottom="0.15748031496062992" header="0.31496062992125984" footer="0.31496062992125984"/>
  <pageSetup horizontalDpi="600" verticalDpi="600" orientation="portrait" paperSize="9" scale="61" r:id="rId1"/>
  <rowBreaks count="1" manualBreakCount="1">
    <brk id="64" max="7" man="1"/>
  </rowBreaks>
  <colBreaks count="1" manualBreakCount="1">
    <brk id="8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Seful Sectiei Elaborarea si Administratea Bugetului</dc:creator>
  <cp:keywords/>
  <dc:description/>
  <cp:lastModifiedBy>User</cp:lastModifiedBy>
  <cp:lastPrinted>2021-12-13T14:54:39Z</cp:lastPrinted>
  <dcterms:created xsi:type="dcterms:W3CDTF">2011-11-30T17:12:31Z</dcterms:created>
  <dcterms:modified xsi:type="dcterms:W3CDTF">2023-12-14T19:32:22Z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DF8C2A17476F41EC9144F1C5C97B0457</vt:lpwstr>
  </property>
  <property fmtid="{D5CDD505-2E9C-101B-9397-08002B2CF9AE}" pid="3" name="KSOProductBuildVer">
    <vt:lpwstr>1033-12.2.0.13306</vt:lpwstr>
  </property>
</Properties>
</file>